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finley/GRAD SCHOOL-A/Statistics/NonParametric/ChiSquare/"/>
    </mc:Choice>
  </mc:AlternateContent>
  <xr:revisionPtr revIDLastSave="0" documentId="13_ncr:1_{106E21AE-3BB8-0A42-AAAA-18D22186A6A3}" xr6:coauthVersionLast="45" xr6:coauthVersionMax="45" xr10:uidLastSave="{00000000-0000-0000-0000-000000000000}"/>
  <bookViews>
    <workbookView xWindow="2440" yWindow="460" windowWidth="25600" windowHeight="16060" tabRatio="500" xr2:uid="{00000000-000D-0000-FFFF-FFFF00000000}"/>
  </bookViews>
  <sheets>
    <sheet name="2 categories" sheetId="2" r:id="rId1"/>
    <sheet name="3 categori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4" l="1"/>
  <c r="I29" i="4" s="1"/>
  <c r="J29" i="4" s="1"/>
  <c r="K29" i="4" s="1"/>
  <c r="G30" i="4"/>
  <c r="I30" i="4"/>
  <c r="J30" i="4" s="1"/>
  <c r="K30" i="4" s="1"/>
  <c r="G31" i="4"/>
  <c r="I31" i="4" s="1"/>
  <c r="J31" i="4" s="1"/>
  <c r="K31" i="4" s="1"/>
  <c r="G15" i="4"/>
  <c r="I15" i="4" s="1"/>
  <c r="J15" i="4" s="1"/>
  <c r="K15" i="4" s="1"/>
  <c r="G16" i="4"/>
  <c r="I16" i="4"/>
  <c r="J16" i="4" s="1"/>
  <c r="K16" i="4" s="1"/>
  <c r="G17" i="4"/>
  <c r="I17" i="4"/>
  <c r="J17" i="4"/>
  <c r="K17" i="4"/>
  <c r="G25" i="2"/>
  <c r="I25" i="2" s="1"/>
  <c r="J25" i="2" s="1"/>
  <c r="K25" i="2" s="1"/>
  <c r="G16" i="2"/>
  <c r="I16" i="2" s="1"/>
  <c r="J16" i="2" s="1"/>
  <c r="K16" i="2" s="1"/>
  <c r="G15" i="2"/>
  <c r="I15" i="2" s="1"/>
  <c r="J15" i="2" s="1"/>
  <c r="K15" i="2" s="1"/>
  <c r="E26" i="2"/>
  <c r="G26" i="2" s="1"/>
  <c r="I26" i="2" s="1"/>
  <c r="J26" i="2" s="1"/>
  <c r="K26" i="2" s="1"/>
  <c r="K20" i="2" l="1"/>
  <c r="K19" i="2" s="1"/>
  <c r="K18" i="2"/>
  <c r="K19" i="4"/>
  <c r="K22" i="4" s="1"/>
  <c r="K21" i="4"/>
  <c r="K20" i="4" s="1"/>
  <c r="K28" i="2"/>
  <c r="K30" i="2"/>
  <c r="K29" i="2" s="1"/>
  <c r="K35" i="4"/>
  <c r="K34" i="4" s="1"/>
  <c r="K33" i="4"/>
  <c r="K36" i="4" s="1"/>
  <c r="K31" i="2" l="1"/>
  <c r="K21" i="2"/>
</calcChain>
</file>

<file path=xl/sharedStrings.xml><?xml version="1.0" encoding="utf-8"?>
<sst xmlns="http://schemas.openxmlformats.org/spreadsheetml/2006/main" count="56" uniqueCount="23">
  <si>
    <t>Observed</t>
  </si>
  <si>
    <t>O-E</t>
  </si>
  <si>
    <t>(O-E)^2</t>
  </si>
  <si>
    <t>((O-E)^2)/E</t>
  </si>
  <si>
    <t>chi-square</t>
  </si>
  <si>
    <t>critical value</t>
  </si>
  <si>
    <t>Expected</t>
  </si>
  <si>
    <t>Heads</t>
  </si>
  <si>
    <t>Tails</t>
  </si>
  <si>
    <t>Chi-square test for goodness of fit.  Use this test when have just 1 categorical variable total (your data are the number of cases [FREQUENCY] that occurred in each level of the variable)</t>
  </si>
  <si>
    <t>Chi-square test of independence is used when you have 2 variables (e.g., 1 IV and 1 DV)</t>
  </si>
  <si>
    <t>df</t>
  </si>
  <si>
    <t>p</t>
  </si>
  <si>
    <t>Observed Frequency</t>
  </si>
  <si>
    <t>Expected Frequency Due to Chance</t>
  </si>
  <si>
    <t>Red</t>
  </si>
  <si>
    <t>Blue</t>
  </si>
  <si>
    <t>Green</t>
  </si>
  <si>
    <t>degrees freedom</t>
  </si>
  <si>
    <t>p-value</t>
  </si>
  <si>
    <t>df is number of categories minus 1</t>
  </si>
  <si>
    <t>10% of participants chose red, 40% chose blue, and 50% chose green.</t>
  </si>
  <si>
    <t xml:space="preserve">A chi-square test for goodness of fit showed that the rate of choice significantly differed across colors, χ 2 (1, N = 100) = 26.00, p &lt; .001.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</si>
</sst>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Helvetica"/>
      <family val="2"/>
    </font>
    <font>
      <sz val="14"/>
      <color theme="0" tint="-0.499984740745262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15"/>
    <xf numFmtId="164" fontId="1" fillId="2" borderId="0" xfId="20" applyNumberFormat="1" applyFill="1"/>
    <xf numFmtId="0" fontId="4" fillId="0" borderId="0" xfId="15" applyAlignment="1">
      <alignment wrapText="1"/>
    </xf>
    <xf numFmtId="0" fontId="4" fillId="0" borderId="0" xfId="15" applyAlignment="1">
      <alignment horizontal="right"/>
    </xf>
    <xf numFmtId="0" fontId="5" fillId="0" borderId="0" xfId="15" applyFont="1" applyAlignment="1">
      <alignment horizontal="right"/>
    </xf>
    <xf numFmtId="2" fontId="5" fillId="0" borderId="0" xfId="15" applyNumberFormat="1" applyFont="1"/>
    <xf numFmtId="2" fontId="4" fillId="3" borderId="0" xfId="15" applyNumberFormat="1" applyFill="1"/>
    <xf numFmtId="2" fontId="4" fillId="0" borderId="0" xfId="15" applyNumberFormat="1"/>
    <xf numFmtId="0" fontId="1" fillId="0" borderId="0" xfId="20" applyFont="1" applyAlignment="1">
      <alignment horizontal="right"/>
    </xf>
    <xf numFmtId="0" fontId="4" fillId="0" borderId="0" xfId="15" applyAlignment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  <cellStyle name="Normal 2" xfId="15" xr:uid="{00000000-0005-0000-0000-00002B000000}"/>
    <cellStyle name="Normal 3" xfId="20" xr:uid="{00000000-0005-0000-0000-00002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N31"/>
  <sheetViews>
    <sheetView tabSelected="1" workbookViewId="0">
      <selection activeCell="C21" sqref="C21"/>
    </sheetView>
  </sheetViews>
  <sheetFormatPr baseColWidth="10" defaultRowHeight="18"/>
  <cols>
    <col min="1" max="4" width="10.83203125" style="1"/>
    <col min="5" max="5" width="12.6640625" style="1" customWidth="1"/>
    <col min="6" max="6" width="10.83203125" style="1"/>
    <col min="7" max="7" width="12.6640625" style="1" customWidth="1"/>
    <col min="8" max="16384" width="10.83203125" style="1"/>
  </cols>
  <sheetData>
    <row r="3" spans="4:14">
      <c r="M3" t="s">
        <v>9</v>
      </c>
      <c r="N3"/>
    </row>
    <row r="4" spans="4:14">
      <c r="M4"/>
      <c r="N4"/>
    </row>
    <row r="5" spans="4:14">
      <c r="M5" t="s">
        <v>10</v>
      </c>
      <c r="N5"/>
    </row>
    <row r="14" spans="4:14" ht="76">
      <c r="E14" s="3" t="s">
        <v>13</v>
      </c>
      <c r="G14" s="3" t="s">
        <v>14</v>
      </c>
      <c r="I14" s="1" t="s">
        <v>1</v>
      </c>
      <c r="J14" s="1" t="s">
        <v>2</v>
      </c>
      <c r="K14" s="1" t="s">
        <v>3</v>
      </c>
    </row>
    <row r="15" spans="4:14">
      <c r="D15" s="1" t="s">
        <v>7</v>
      </c>
      <c r="E15" s="1">
        <v>58</v>
      </c>
      <c r="G15" s="1">
        <f>SUM(E15:E16)/COUNT(E15:E16)</f>
        <v>50</v>
      </c>
      <c r="I15" s="1">
        <f>E15-G15</f>
        <v>8</v>
      </c>
      <c r="J15" s="1">
        <f>I15^2</f>
        <v>64</v>
      </c>
      <c r="K15" s="1">
        <f>J15/G15</f>
        <v>1.28</v>
      </c>
    </row>
    <row r="16" spans="4:14">
      <c r="D16" s="1" t="s">
        <v>8</v>
      </c>
      <c r="E16" s="1">
        <v>42</v>
      </c>
      <c r="G16" s="1">
        <f>SUM(E15:E16)/COUNT(E15:E16)</f>
        <v>50</v>
      </c>
      <c r="I16" s="1">
        <f>E16-G16</f>
        <v>-8</v>
      </c>
      <c r="J16" s="1">
        <f>I16^2</f>
        <v>64</v>
      </c>
      <c r="K16" s="1">
        <f>J16/G16</f>
        <v>1.28</v>
      </c>
    </row>
    <row r="18" spans="4:12">
      <c r="J18" s="4" t="s">
        <v>4</v>
      </c>
      <c r="K18" s="7">
        <f>SUM(K15:K16)</f>
        <v>2.56</v>
      </c>
    </row>
    <row r="19" spans="4:12">
      <c r="J19" s="5" t="s">
        <v>5</v>
      </c>
      <c r="K19" s="6">
        <f>_xlfn.CHISQ.INV(0.95,K20)</f>
        <v>3.8414588206941236</v>
      </c>
    </row>
    <row r="20" spans="4:12">
      <c r="I20" s="9" t="s">
        <v>18</v>
      </c>
      <c r="J20" s="4" t="s">
        <v>11</v>
      </c>
      <c r="K20" s="1">
        <f>COUNT(K15:K16)-1</f>
        <v>1</v>
      </c>
      <c r="L20" s="1" t="s">
        <v>20</v>
      </c>
    </row>
    <row r="21" spans="4:12">
      <c r="I21" s="9" t="s">
        <v>19</v>
      </c>
      <c r="J21" s="4" t="s">
        <v>12</v>
      </c>
      <c r="K21" s="2">
        <f>_xlfn.CHISQ.DIST.RT(K18,K20)</f>
        <v>0.10959858339911602</v>
      </c>
    </row>
    <row r="24" spans="4:12">
      <c r="E24" s="1" t="s">
        <v>0</v>
      </c>
      <c r="G24" s="1" t="s">
        <v>6</v>
      </c>
      <c r="I24" s="1" t="s">
        <v>1</v>
      </c>
      <c r="J24" s="1" t="s">
        <v>2</v>
      </c>
      <c r="K24" s="1" t="s">
        <v>3</v>
      </c>
    </row>
    <row r="25" spans="4:12">
      <c r="D25" s="1" t="s">
        <v>7</v>
      </c>
      <c r="E25" s="1">
        <v>62</v>
      </c>
      <c r="G25" s="1">
        <f>SUM(E25:E26)/COUNT(E25:E26)</f>
        <v>50</v>
      </c>
      <c r="I25" s="1">
        <f>E25-G25</f>
        <v>12</v>
      </c>
      <c r="J25" s="1">
        <f>I25^2</f>
        <v>144</v>
      </c>
      <c r="K25" s="1">
        <f>J25/G25</f>
        <v>2.88</v>
      </c>
    </row>
    <row r="26" spans="4:12">
      <c r="D26" s="1" t="s">
        <v>8</v>
      </c>
      <c r="E26" s="1">
        <f>100-E25</f>
        <v>38</v>
      </c>
      <c r="G26" s="1">
        <f>SUM(E25:E26)/COUNT(E25:E26)</f>
        <v>50</v>
      </c>
      <c r="I26" s="1">
        <f>E26-G26</f>
        <v>-12</v>
      </c>
      <c r="J26" s="1">
        <f>I26^2</f>
        <v>144</v>
      </c>
      <c r="K26" s="1">
        <f>J26/G26</f>
        <v>2.88</v>
      </c>
    </row>
    <row r="28" spans="4:12">
      <c r="J28" s="4" t="s">
        <v>4</v>
      </c>
      <c r="K28" s="8">
        <f>SUM(K25:K26)</f>
        <v>5.76</v>
      </c>
    </row>
    <row r="29" spans="4:12">
      <c r="J29" s="5" t="s">
        <v>5</v>
      </c>
      <c r="K29" s="6">
        <f>_xlfn.CHISQ.INV(0.95,K30)</f>
        <v>3.8414588206941236</v>
      </c>
    </row>
    <row r="30" spans="4:12">
      <c r="J30" s="4" t="s">
        <v>11</v>
      </c>
      <c r="K30" s="1">
        <f>COUNT(K25:K26)-1</f>
        <v>1</v>
      </c>
    </row>
    <row r="31" spans="4:12">
      <c r="J31" s="4" t="s">
        <v>12</v>
      </c>
      <c r="K31" s="2">
        <f>_xlfn.CHISQ.DIST.RT(K28,K30)</f>
        <v>1.6395071849192262E-2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N36"/>
  <sheetViews>
    <sheetView topLeftCell="A10" workbookViewId="0">
      <selection activeCell="K38" sqref="K38"/>
    </sheetView>
  </sheetViews>
  <sheetFormatPr baseColWidth="10" defaultRowHeight="18"/>
  <cols>
    <col min="1" max="4" width="10.83203125" style="1"/>
    <col min="5" max="5" width="12.6640625" style="1" customWidth="1"/>
    <col min="6" max="6" width="10.83203125" style="1"/>
    <col min="7" max="7" width="12.6640625" style="1" customWidth="1"/>
    <col min="8" max="16384" width="10.83203125" style="1"/>
  </cols>
  <sheetData>
    <row r="3" spans="4:14">
      <c r="M3" t="s">
        <v>9</v>
      </c>
      <c r="N3"/>
    </row>
    <row r="4" spans="4:14">
      <c r="M4"/>
      <c r="N4"/>
    </row>
    <row r="5" spans="4:14">
      <c r="M5" t="s">
        <v>10</v>
      </c>
      <c r="N5"/>
    </row>
    <row r="14" spans="4:14" ht="76">
      <c r="E14" s="3" t="s">
        <v>13</v>
      </c>
      <c r="G14" s="3" t="s">
        <v>14</v>
      </c>
      <c r="I14" s="1" t="s">
        <v>1</v>
      </c>
      <c r="J14" s="1" t="s">
        <v>2</v>
      </c>
      <c r="K14" s="1" t="s">
        <v>3</v>
      </c>
    </row>
    <row r="15" spans="4:14">
      <c r="D15" s="1" t="s">
        <v>15</v>
      </c>
      <c r="E15" s="1">
        <v>10</v>
      </c>
      <c r="G15" s="1">
        <f>SUM(E15:E17)/COUNT(E15:E17)</f>
        <v>33.333333333333336</v>
      </c>
      <c r="I15" s="1">
        <f>E15-G15</f>
        <v>-23.333333333333336</v>
      </c>
      <c r="J15" s="1">
        <f>I15^2</f>
        <v>544.44444444444457</v>
      </c>
      <c r="K15" s="1">
        <f>J15/G15</f>
        <v>16.333333333333336</v>
      </c>
    </row>
    <row r="16" spans="4:14">
      <c r="D16" s="1" t="s">
        <v>16</v>
      </c>
      <c r="E16" s="1">
        <v>40</v>
      </c>
      <c r="G16" s="1">
        <f>SUM(E15:E17)/COUNT(E15:E17)</f>
        <v>33.333333333333336</v>
      </c>
      <c r="I16" s="1">
        <f>E16-G16</f>
        <v>6.6666666666666643</v>
      </c>
      <c r="J16" s="1">
        <f>I16^2</f>
        <v>44.444444444444414</v>
      </c>
      <c r="K16" s="1">
        <f>J16/G16</f>
        <v>1.3333333333333324</v>
      </c>
    </row>
    <row r="17" spans="4:12">
      <c r="D17" s="1" t="s">
        <v>17</v>
      </c>
      <c r="E17" s="1">
        <v>50</v>
      </c>
      <c r="G17" s="1">
        <f>SUM(E15:E17)/COUNT(E15:E17)</f>
        <v>33.333333333333336</v>
      </c>
      <c r="I17" s="1">
        <f>E17-G17</f>
        <v>16.666666666666664</v>
      </c>
      <c r="J17" s="1">
        <f>I17^2</f>
        <v>277.77777777777771</v>
      </c>
      <c r="K17" s="1">
        <f>J17/G17</f>
        <v>8.3333333333333304</v>
      </c>
    </row>
    <row r="19" spans="4:12">
      <c r="J19" s="4" t="s">
        <v>4</v>
      </c>
      <c r="K19" s="7">
        <f>SUM(K15:K17)</f>
        <v>26</v>
      </c>
    </row>
    <row r="20" spans="4:12">
      <c r="J20" s="5" t="s">
        <v>5</v>
      </c>
      <c r="K20" s="6">
        <f>_xlfn.CHISQ.INV(0.95,K21)</f>
        <v>5.9914645471079799</v>
      </c>
    </row>
    <row r="21" spans="4:12">
      <c r="J21" s="4" t="s">
        <v>11</v>
      </c>
      <c r="K21" s="1">
        <f>COUNT(K15:K17)-1</f>
        <v>2</v>
      </c>
      <c r="L21" s="1" t="s">
        <v>20</v>
      </c>
    </row>
    <row r="22" spans="4:12">
      <c r="J22" s="4" t="s">
        <v>12</v>
      </c>
      <c r="K22" s="2">
        <f>_xlfn.CHISQ.DIST.RT(K19,K21)</f>
        <v>2.2603294069810542E-6</v>
      </c>
    </row>
    <row r="24" spans="4:12">
      <c r="I24" s="1" t="s">
        <v>21</v>
      </c>
    </row>
    <row r="25" spans="4:12">
      <c r="I25" s="10" t="s">
        <v>22</v>
      </c>
    </row>
    <row r="28" spans="4:12">
      <c r="E28" s="1" t="s">
        <v>0</v>
      </c>
      <c r="G28" s="1" t="s">
        <v>6</v>
      </c>
      <c r="I28" s="1" t="s">
        <v>1</v>
      </c>
      <c r="J28" s="1" t="s">
        <v>2</v>
      </c>
      <c r="K28" s="1" t="s">
        <v>3</v>
      </c>
    </row>
    <row r="29" spans="4:12">
      <c r="D29" s="1" t="s">
        <v>15</v>
      </c>
      <c r="E29" s="1">
        <v>30</v>
      </c>
      <c r="G29" s="1">
        <f>SUM(E29:E31)/COUNT(E29:E31)</f>
        <v>33.333333333333336</v>
      </c>
      <c r="I29" s="1">
        <f>E29-G29</f>
        <v>-3.3333333333333357</v>
      </c>
      <c r="J29" s="1">
        <f>I29^2</f>
        <v>11.111111111111127</v>
      </c>
      <c r="K29" s="1">
        <f>J29/G29</f>
        <v>0.33333333333333376</v>
      </c>
    </row>
    <row r="30" spans="4:12">
      <c r="D30" s="1" t="s">
        <v>16</v>
      </c>
      <c r="E30" s="1">
        <v>30</v>
      </c>
      <c r="G30" s="1">
        <f>SUM(E29:E31)/COUNT(E29:E31)</f>
        <v>33.333333333333336</v>
      </c>
      <c r="I30" s="1">
        <f>E30-G30</f>
        <v>-3.3333333333333357</v>
      </c>
      <c r="J30" s="1">
        <f>I30^2</f>
        <v>11.111111111111127</v>
      </c>
      <c r="K30" s="1">
        <f>J30/G30</f>
        <v>0.33333333333333376</v>
      </c>
    </row>
    <row r="31" spans="4:12">
      <c r="D31" s="1" t="s">
        <v>17</v>
      </c>
      <c r="E31" s="1">
        <v>40</v>
      </c>
      <c r="G31" s="1">
        <f>SUM(E29:E31)/COUNT(E29:E31)</f>
        <v>33.333333333333336</v>
      </c>
      <c r="I31" s="1">
        <f>E31-G31</f>
        <v>6.6666666666666643</v>
      </c>
      <c r="J31" s="1">
        <f>I31^2</f>
        <v>44.444444444444414</v>
      </c>
      <c r="K31" s="1">
        <f>J31/G31</f>
        <v>1.3333333333333324</v>
      </c>
    </row>
    <row r="33" spans="10:11">
      <c r="J33" s="4" t="s">
        <v>4</v>
      </c>
      <c r="K33" s="7">
        <f>SUM(K29:K31)</f>
        <v>2</v>
      </c>
    </row>
    <row r="34" spans="10:11">
      <c r="J34" s="5" t="s">
        <v>5</v>
      </c>
      <c r="K34" s="6">
        <f>_xlfn.CHISQ.INV(0.95,K35)</f>
        <v>5.9914645471079799</v>
      </c>
    </row>
    <row r="35" spans="10:11">
      <c r="J35" s="4" t="s">
        <v>11</v>
      </c>
      <c r="K35" s="1">
        <f>COUNT(K29:K31)-1</f>
        <v>2</v>
      </c>
    </row>
    <row r="36" spans="10:11">
      <c r="J36" s="4" t="s">
        <v>12</v>
      </c>
      <c r="K36" s="2">
        <f>_xlfn.CHISQ.DIST.RT(K33,K35)</f>
        <v>0.36787944117144233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categories</vt:lpstr>
      <vt:lpstr>3 categories</vt:lpstr>
    </vt:vector>
  </TitlesOfParts>
  <Company>Fontbonne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Finley</dc:creator>
  <cp:lastModifiedBy>Finley, Jason</cp:lastModifiedBy>
  <dcterms:created xsi:type="dcterms:W3CDTF">2015-11-16T20:05:08Z</dcterms:created>
  <dcterms:modified xsi:type="dcterms:W3CDTF">2019-09-23T02:42:03Z</dcterms:modified>
</cp:coreProperties>
</file>